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<sst xmlns="http://schemas.openxmlformats.org/spreadsheetml/2006/main" count="119" uniqueCount="116">
  <si>
    <t>录入10表</t>
  </si>
  <si>
    <t>科目编码</t>
  </si>
  <si>
    <t>收入项目</t>
  </si>
  <si>
    <t>决算数</t>
  </si>
  <si>
    <t>上级补助收入</t>
  </si>
  <si>
    <t>下级上解收入</t>
  </si>
  <si>
    <t>待偿债再融资专项债券上年结余</t>
  </si>
  <si>
    <t>上年结余收入</t>
  </si>
  <si>
    <t>调入资金</t>
  </si>
  <si>
    <t>债务收入</t>
  </si>
  <si>
    <t>债务转贷收入</t>
  </si>
  <si>
    <t>省补助计划单列市收入</t>
  </si>
  <si>
    <t>计划单列市上解省收入</t>
  </si>
  <si>
    <t>动用偿债备付金</t>
  </si>
  <si>
    <t>支出项目</t>
  </si>
  <si>
    <t>补助下级支出</t>
  </si>
  <si>
    <t>上解上级支出</t>
  </si>
  <si>
    <t>调出资金</t>
  </si>
  <si>
    <t>债务还本支出</t>
  </si>
  <si>
    <t>债务转贷支出</t>
  </si>
  <si>
    <t>省补助计划单列市支出</t>
  </si>
  <si>
    <t>计划单列市上解省支出</t>
  </si>
  <si>
    <t>偿债备付金</t>
  </si>
  <si>
    <t>结余项目</t>
  </si>
  <si>
    <t>待偿债再融资专项债券结余</t>
  </si>
  <si>
    <t>年终结余</t>
  </si>
  <si>
    <t>政府性基金预算收入</t>
  </si>
  <si>
    <t>政府性基金预算支出</t>
  </si>
  <si>
    <t>政府性基金预算结余</t>
  </si>
  <si>
    <t>核电站乏燃料处理处置基金收入</t>
  </si>
  <si>
    <t>核电站乏燃料处理处置基金支出</t>
  </si>
  <si>
    <t>核电站乏燃料处理处置基金结余</t>
  </si>
  <si>
    <t>国家电影事业发展专项资金相关收入</t>
  </si>
  <si>
    <t>国家电影事业发展专项资金相关支出</t>
  </si>
  <si>
    <t>国家电影事业发展专项资金相关结余</t>
  </si>
  <si>
    <t>旅游发展基金收入</t>
  </si>
  <si>
    <t>旅游发展基金支出</t>
  </si>
  <si>
    <t>旅游发展基金结余</t>
  </si>
  <si>
    <t>可再生能源电价附加收入</t>
  </si>
  <si>
    <t>可再生能源电价附加收入安排的支出</t>
  </si>
  <si>
    <t>可再生能源电价附加结余</t>
  </si>
  <si>
    <t>废弃电器电子产品处理基金收入</t>
  </si>
  <si>
    <t>废弃电器电子产品处理基金支出</t>
  </si>
  <si>
    <t>废弃电器电子产品处理基金结余</t>
  </si>
  <si>
    <t>国有土地使用权出让相关收入</t>
  </si>
  <si>
    <t>国有土地使用权出让相关支出</t>
  </si>
  <si>
    <t>国有土地使用权出让相关结余</t>
  </si>
  <si>
    <t>国有土地收益基金相关收入</t>
  </si>
  <si>
    <t>国有土地收益基金相关支出</t>
  </si>
  <si>
    <t>国有土地收益基金相关结余</t>
  </si>
  <si>
    <t>农业土地开发资金相关收入</t>
  </si>
  <si>
    <t>农业土地开发资金相关支出</t>
  </si>
  <si>
    <t>农业土地开发资金相关结余</t>
  </si>
  <si>
    <t>城市基础设施配套费相关收入</t>
  </si>
  <si>
    <t>城市基础设施配套费相关支出</t>
  </si>
  <si>
    <t>城市基础设施配套费相关结余</t>
  </si>
  <si>
    <t>污水处理费相关收入</t>
  </si>
  <si>
    <t>污水处理费相关支出</t>
  </si>
  <si>
    <t>污水处理费相关结余</t>
  </si>
  <si>
    <t>大中型水库库区基金相关收入</t>
  </si>
  <si>
    <t>大中型水库库区基金相关支出</t>
  </si>
  <si>
    <t>大中型水库库区基金相关结余</t>
  </si>
  <si>
    <t>三峡水库库区基金收入</t>
  </si>
  <si>
    <t>三峡水库库区基金支出</t>
  </si>
  <si>
    <t>三峡水库库区基金结余</t>
  </si>
  <si>
    <t>国家重大水利工程建设基金相关收入</t>
  </si>
  <si>
    <t>国家重大水利工程建设基金相关支出</t>
  </si>
  <si>
    <t>国家重大水利工程建设基金相关结余</t>
  </si>
  <si>
    <t>大中型水库移民后期扶持基金收入</t>
  </si>
  <si>
    <t>大中型水库移民后期扶持基金支出</t>
  </si>
  <si>
    <t>大中型水库移民后期扶持基金结余</t>
  </si>
  <si>
    <t>小型水库移民扶助基金相关收入</t>
  </si>
  <si>
    <t>小型水库移民扶助基金相关支出</t>
  </si>
  <si>
    <t>小型水库移民扶助基金相关结余</t>
  </si>
  <si>
    <t>海南省高等级公路车辆通行附加费相关收入</t>
  </si>
  <si>
    <t>海南省高等级公路车辆通行附加费相关支出</t>
  </si>
  <si>
    <t>海南省高等级公路车辆通行附加费相关结余</t>
  </si>
  <si>
    <t>车辆通行费相关收入</t>
  </si>
  <si>
    <t>车辆通行费相关支出</t>
  </si>
  <si>
    <t>车辆通行费相关结余</t>
  </si>
  <si>
    <t>铁路建设基金收入</t>
  </si>
  <si>
    <t>铁路建设基金支出</t>
  </si>
  <si>
    <t>铁路建设基金结余</t>
  </si>
  <si>
    <t>船舶油污损害赔偿基金收入</t>
  </si>
  <si>
    <t>船舶油污损害赔偿基金支出</t>
  </si>
  <si>
    <t>船舶油污损害赔偿基金结余</t>
  </si>
  <si>
    <t>民航发展基金收入</t>
  </si>
  <si>
    <t>民航发展基金支出</t>
  </si>
  <si>
    <t>民航发展基金结余</t>
  </si>
  <si>
    <t>农网还贷资金收入</t>
  </si>
  <si>
    <t>农网还贷资金支出</t>
  </si>
  <si>
    <t>农网还贷资金结余</t>
  </si>
  <si>
    <t>中央特别国债经营基金收入</t>
  </si>
  <si>
    <t>中央特别国债经营基金支出</t>
  </si>
  <si>
    <t>中央特别国债经营基金结余</t>
  </si>
  <si>
    <t>中央特别国债经营基金财务收入</t>
  </si>
  <si>
    <t>中央特别国债经营基金财务支出</t>
  </si>
  <si>
    <t>中央特别国债经营基金财务结余</t>
  </si>
  <si>
    <t>耕地保护考核奖惩基金收入</t>
  </si>
  <si>
    <t>耕地保护考核奖惩基金支出</t>
  </si>
  <si>
    <t>耕地保护考核奖惩基金结余</t>
  </si>
  <si>
    <t>彩票发行机构和彩票销售机构的业务费用</t>
  </si>
  <si>
    <t>彩票发行销售机构业务费安排的支出</t>
  </si>
  <si>
    <t>彩票发行机构和彩票销售机构的业务费用结余</t>
  </si>
  <si>
    <t>彩票公益金收入</t>
  </si>
  <si>
    <t>彩票公益金安排的支出</t>
  </si>
  <si>
    <t>彩票公益金结余</t>
  </si>
  <si>
    <t>超长期特别国债相关收入</t>
  </si>
  <si>
    <t>超长期特别国债安排的支出</t>
  </si>
  <si>
    <t>超长期特别国债相关结余</t>
  </si>
  <si>
    <t>其他政府性基金相关收入</t>
  </si>
  <si>
    <t>其他政府性基金相关支出</t>
  </si>
  <si>
    <t>其他政府性基金相关结余</t>
  </si>
  <si>
    <t xml:space="preserve">  其中:抗疫特别国债上年结余收入</t>
  </si>
  <si>
    <t xml:space="preserve">  其中:抗疫特别国债安排的支出</t>
  </si>
  <si>
    <t xml:space="preserve">  其中:抗疫特别国债结余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</si>
</sst>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9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10">
      <alignment vertical="center"/>
    </xf>
    <xf numFmtId="0" fontId="12" fillId="0" borderId="10">
      <alignment vertical="center"/>
    </xf>
    <xf numFmtId="0" fontId="13" fillId="0" borderId="11">
      <alignment vertical="center"/>
    </xf>
    <xf numFmtId="0" fontId="13" fillId="0" borderId="0">
      <alignment vertical="center"/>
    </xf>
    <xf numFmtId="0" fontId="14" fillId="3" borderId="12">
      <alignment vertical="center"/>
    </xf>
    <xf numFmtId="0" fontId="15" fillId="4" borderId="13">
      <alignment vertical="center"/>
    </xf>
    <xf numFmtId="0" fontId="16" fillId="4" borderId="12">
      <alignment vertical="center"/>
    </xf>
    <xf numFmtId="0" fontId="17" fillId="5" borderId="14">
      <alignment vertical="center"/>
    </xf>
    <xf numFmtId="0" fontId="18" fillId="0" borderId="15">
      <alignment vertical="center"/>
    </xf>
    <xf numFmtId="0" fontId="19" fillId="0" borderId="16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wrapText="1"/>
    </xf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5991;&#20214;&#20256;&#36755;\12&#26376;\&#36130;&#25919;&#24635;&#20915;&#31639;&#25253;&#34920;_2024&#24180;&#32456;&#312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##BASEINFO"/>
      <sheetName val="IB"/>
      <sheetName val="ML"/>
      <sheetName val="sheet1"/>
      <sheetName val="L01"/>
      <sheetName val="L02"/>
      <sheetName val="L03"/>
      <sheetName val="L04"/>
      <sheetName val="L05"/>
      <sheetName val="L06"/>
      <sheetName val="L07"/>
      <sheetName val="sheet2"/>
      <sheetName val="L08"/>
      <sheetName val="L09"/>
      <sheetName val="L10"/>
      <sheetName val="L11"/>
      <sheetName val="L12"/>
      <sheetName val="L13"/>
      <sheetName val="sheet3"/>
      <sheetName val="L14"/>
      <sheetName val="L15"/>
      <sheetName val="sheet4"/>
      <sheetName val="L16"/>
      <sheetName val="L17"/>
      <sheetName val="L18"/>
      <sheetName val="sheet5"/>
      <sheetName val="L19"/>
      <sheetName val="L20"/>
      <sheetName val="L21"/>
      <sheetName val="L22"/>
    </sheetNames>
    <sheetDataSet>
      <sheetData sheetId="0">
        <row r="2">
          <cell r="B2" t="str">
            <v>2024年</v>
          </cell>
        </row>
        <row r="7">
          <cell r="B7" t="str">
            <v>开发区</v>
          </cell>
        </row>
        <row r="19">
          <cell r="B19" t="str">
            <v>万元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C7">
            <v>0</v>
          </cell>
        </row>
        <row r="17">
          <cell r="C17">
            <v>3720</v>
          </cell>
        </row>
        <row r="24">
          <cell r="C24">
            <v>0</v>
          </cell>
        </row>
        <row r="30">
          <cell r="C30">
            <v>0</v>
          </cell>
        </row>
        <row r="33">
          <cell r="C33">
            <v>1766</v>
          </cell>
        </row>
        <row r="35">
          <cell r="C35">
            <v>0</v>
          </cell>
        </row>
        <row r="42">
          <cell r="C42">
            <v>0</v>
          </cell>
        </row>
        <row r="46">
          <cell r="C46">
            <v>0</v>
          </cell>
        </row>
        <row r="61">
          <cell r="C61">
            <v>0</v>
          </cell>
        </row>
        <row r="70">
          <cell r="C70">
            <v>0</v>
          </cell>
        </row>
        <row r="74">
          <cell r="C74">
            <v>0</v>
          </cell>
        </row>
      </sheetData>
      <sheetData sheetId="13">
        <row r="7">
          <cell r="C7">
            <v>0</v>
          </cell>
        </row>
        <row r="14">
          <cell r="C14">
            <v>0</v>
          </cell>
        </row>
        <row r="21">
          <cell r="C21">
            <v>0</v>
          </cell>
        </row>
        <row r="29">
          <cell r="C29">
            <v>0</v>
          </cell>
        </row>
        <row r="35">
          <cell r="C35">
            <v>0</v>
          </cell>
        </row>
        <row r="41">
          <cell r="C41">
            <v>0</v>
          </cell>
        </row>
        <row r="45">
          <cell r="C45">
            <v>0</v>
          </cell>
        </row>
        <row r="50">
          <cell r="C50">
            <v>0</v>
          </cell>
        </row>
        <row r="57">
          <cell r="C57">
            <v>0</v>
          </cell>
        </row>
        <row r="62">
          <cell r="C62">
            <v>0</v>
          </cell>
        </row>
        <row r="67">
          <cell r="C67">
            <v>0</v>
          </cell>
        </row>
        <row r="73">
          <cell r="C73">
            <v>0</v>
          </cell>
        </row>
        <row r="89">
          <cell r="C89">
            <v>0</v>
          </cell>
        </row>
        <row r="94">
          <cell r="C94">
            <v>0</v>
          </cell>
        </row>
        <row r="100">
          <cell r="C100">
            <v>0</v>
          </cell>
        </row>
        <row r="104">
          <cell r="C104">
            <v>0</v>
          </cell>
        </row>
        <row r="108">
          <cell r="C108">
            <v>0</v>
          </cell>
        </row>
        <row r="112">
          <cell r="C112">
            <v>0</v>
          </cell>
        </row>
        <row r="118">
          <cell r="C118">
            <v>0</v>
          </cell>
        </row>
        <row r="121">
          <cell r="C121">
            <v>0</v>
          </cell>
        </row>
        <row r="130">
          <cell r="C130">
            <v>0</v>
          </cell>
        </row>
        <row r="134">
          <cell r="C134">
            <v>0</v>
          </cell>
        </row>
        <row r="139">
          <cell r="C139">
            <v>0</v>
          </cell>
        </row>
        <row r="144">
          <cell r="C144">
            <v>0</v>
          </cell>
        </row>
        <row r="149">
          <cell r="C149">
            <v>0</v>
          </cell>
        </row>
        <row r="152">
          <cell r="C152">
            <v>0</v>
          </cell>
        </row>
        <row r="157">
          <cell r="C157">
            <v>0</v>
          </cell>
        </row>
        <row r="161">
          <cell r="C161">
            <v>0</v>
          </cell>
        </row>
        <row r="165">
          <cell r="C165">
            <v>0</v>
          </cell>
        </row>
        <row r="168">
          <cell r="C168">
            <v>0</v>
          </cell>
        </row>
        <row r="173">
          <cell r="C173">
            <v>0</v>
          </cell>
        </row>
        <row r="178">
          <cell r="C178">
            <v>0</v>
          </cell>
        </row>
        <row r="183">
          <cell r="C183">
            <v>0</v>
          </cell>
        </row>
        <row r="192">
          <cell r="C192">
            <v>0</v>
          </cell>
        </row>
        <row r="199">
          <cell r="C199">
            <v>0</v>
          </cell>
        </row>
        <row r="209">
          <cell r="C209">
            <v>0</v>
          </cell>
        </row>
        <row r="212">
          <cell r="C212">
            <v>0</v>
          </cell>
        </row>
        <row r="216">
          <cell r="C216">
            <v>0</v>
          </cell>
        </row>
        <row r="223">
          <cell r="C223">
            <v>0</v>
          </cell>
        </row>
        <row r="227">
          <cell r="C227">
            <v>1694</v>
          </cell>
        </row>
        <row r="237">
          <cell r="C237">
            <v>0</v>
          </cell>
        </row>
        <row r="241">
          <cell r="C241">
            <v>0</v>
          </cell>
        </row>
        <row r="245">
          <cell r="C245">
            <v>0</v>
          </cell>
        </row>
        <row r="249">
          <cell r="C249">
            <v>0</v>
          </cell>
        </row>
        <row r="254">
          <cell r="C254">
            <v>92772</v>
          </cell>
        </row>
        <row r="258">
          <cell r="C258">
            <v>0</v>
          </cell>
        </row>
        <row r="267">
          <cell r="C267">
            <v>0</v>
          </cell>
        </row>
        <row r="269">
          <cell r="C269">
            <v>0</v>
          </cell>
        </row>
        <row r="271">
          <cell r="C271">
            <v>0</v>
          </cell>
        </row>
        <row r="283">
          <cell r="C283">
            <v>0</v>
          </cell>
        </row>
        <row r="289">
          <cell r="C289">
            <v>8479</v>
          </cell>
        </row>
        <row r="299">
          <cell r="C299">
            <v>933</v>
          </cell>
        </row>
        <row r="300">
          <cell r="C300">
            <v>3861</v>
          </cell>
        </row>
        <row r="306">
          <cell r="C306">
            <v>21</v>
          </cell>
        </row>
        <row r="317">
          <cell r="C317">
            <v>80</v>
          </cell>
        </row>
        <row r="318">
          <cell r="C318">
            <v>8</v>
          </cell>
        </row>
        <row r="319">
          <cell r="C319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35"/>
  <sheetViews>
    <sheetView tabSelected="1" workbookViewId="0">
      <selection activeCell="E8" sqref="E8"/>
    </sheetView>
  </sheetViews>
  <sheetFormatPr defaultColWidth="13.4722222222222" defaultRowHeight="15.65" customHeight="1"/>
  <cols>
    <col min="1" max="1" width="11.25" style="3" customWidth="1"/>
    <col min="2" max="2" width="50.5555555555556" style="3" customWidth="1"/>
    <col min="3" max="13" width="14.1666666666667" style="3" customWidth="1"/>
    <col min="14" max="14" width="11.1111111111111" style="3" customWidth="1"/>
    <col min="15" max="15" width="62.5" style="3" customWidth="1"/>
    <col min="16" max="24" width="14.1666666666667" style="3" customWidth="1"/>
    <col min="25" max="25" width="11.1111111111111" style="3" customWidth="1"/>
    <col min="26" max="26" width="40.1388888888889" style="3" customWidth="1"/>
    <col min="27" max="28" width="14.1666666666667" style="3" customWidth="1"/>
    <col min="29" max="16384" width="13.4722222222222" style="1"/>
  </cols>
  <sheetData>
    <row r="1" s="1" customFormat="1" ht="33.75" customHeight="1" spans="1:28">
      <c r="A1" s="4" t="str">
        <f>'[1]##BASEINFO'!$B$2&amp;"度"&amp;'[1]##BASEINFO'!$B$7&amp;"政府性基金预算收支及结余情况录入表"</f>
        <v>2024年度开发区政府性基金预算收支及结余情况录入表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="1" customFormat="1" ht="17.25" customHeight="1" spans="1:28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="1" customFormat="1" ht="17.25" customHeight="1" spans="1:28">
      <c r="A3" s="6" t="str">
        <f>"单位："&amp;'[1]##BASEINFO'!$B$19</f>
        <v>单位：万元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="2" customFormat="1" ht="17.25" customHeight="1" spans="1:28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8" t="s">
        <v>11</v>
      </c>
      <c r="L4" s="8" t="s">
        <v>12</v>
      </c>
      <c r="M4" s="8" t="s">
        <v>13</v>
      </c>
      <c r="N4" s="7" t="s">
        <v>1</v>
      </c>
      <c r="O4" s="9" t="s">
        <v>14</v>
      </c>
      <c r="P4" s="7" t="s">
        <v>3</v>
      </c>
      <c r="Q4" s="7" t="s">
        <v>15</v>
      </c>
      <c r="R4" s="7" t="s">
        <v>16</v>
      </c>
      <c r="S4" s="7" t="s">
        <v>17</v>
      </c>
      <c r="T4" s="7" t="s">
        <v>18</v>
      </c>
      <c r="U4" s="7" t="s">
        <v>19</v>
      </c>
      <c r="V4" s="8" t="s">
        <v>20</v>
      </c>
      <c r="W4" s="8" t="s">
        <v>21</v>
      </c>
      <c r="X4" s="7" t="s">
        <v>22</v>
      </c>
      <c r="Y4" s="9" t="s">
        <v>1</v>
      </c>
      <c r="Z4" s="9" t="s">
        <v>23</v>
      </c>
      <c r="AA4" s="7" t="s">
        <v>24</v>
      </c>
      <c r="AB4" s="7" t="s">
        <v>25</v>
      </c>
    </row>
    <row r="5" s="2" customFormat="1" ht="23.25" customHeight="1" spans="1:28">
      <c r="A5" s="10"/>
      <c r="B5" s="10"/>
      <c r="C5" s="10"/>
      <c r="D5" s="10"/>
      <c r="E5" s="10"/>
      <c r="F5" s="10"/>
      <c r="G5" s="10"/>
      <c r="H5" s="10"/>
      <c r="I5" s="10"/>
      <c r="J5" s="10"/>
      <c r="K5" s="11"/>
      <c r="L5" s="11"/>
      <c r="M5" s="11"/>
      <c r="N5" s="10"/>
      <c r="O5" s="12"/>
      <c r="P5" s="10"/>
      <c r="Q5" s="10"/>
      <c r="R5" s="10"/>
      <c r="S5" s="10"/>
      <c r="T5" s="10"/>
      <c r="U5" s="10"/>
      <c r="V5" s="11"/>
      <c r="W5" s="11"/>
      <c r="X5" s="10"/>
      <c r="Y5" s="12"/>
      <c r="Z5" s="12"/>
      <c r="AA5" s="10"/>
      <c r="AB5" s="10"/>
    </row>
    <row r="6" s="1" customFormat="1" ht="17.25" customHeight="1" spans="1:28">
      <c r="A6" s="13"/>
      <c r="B6" s="14" t="s">
        <v>26</v>
      </c>
      <c r="C6" s="15">
        <f t="shared" ref="C6:M6" si="0">SUM(C7:C34)</f>
        <v>5486</v>
      </c>
      <c r="D6" s="15">
        <f t="shared" si="0"/>
        <v>9465</v>
      </c>
      <c r="E6" s="15">
        <f t="shared" si="0"/>
        <v>0</v>
      </c>
      <c r="F6" s="15">
        <f t="shared" si="0"/>
        <v>0</v>
      </c>
      <c r="G6" s="15">
        <f t="shared" si="0"/>
        <v>2021</v>
      </c>
      <c r="H6" s="15">
        <f t="shared" si="0"/>
        <v>12581</v>
      </c>
      <c r="I6" s="15">
        <f t="shared" si="0"/>
        <v>0</v>
      </c>
      <c r="J6" s="15">
        <f t="shared" si="0"/>
        <v>124641</v>
      </c>
      <c r="K6" s="15">
        <f t="shared" si="0"/>
        <v>0</v>
      </c>
      <c r="L6" s="15">
        <f t="shared" si="0"/>
        <v>0</v>
      </c>
      <c r="M6" s="15">
        <f t="shared" si="0"/>
        <v>0</v>
      </c>
      <c r="N6" s="13"/>
      <c r="O6" s="14" t="s">
        <v>27</v>
      </c>
      <c r="P6" s="15">
        <f t="shared" ref="P6:X6" si="1">SUM(P7:P34)</f>
        <v>107848</v>
      </c>
      <c r="Q6" s="15">
        <f t="shared" si="1"/>
        <v>0</v>
      </c>
      <c r="R6" s="15">
        <f t="shared" si="1"/>
        <v>440</v>
      </c>
      <c r="S6" s="15">
        <f t="shared" si="1"/>
        <v>3787</v>
      </c>
      <c r="T6" s="15">
        <f t="shared" si="1"/>
        <v>34302</v>
      </c>
      <c r="U6" s="15">
        <f t="shared" si="1"/>
        <v>0</v>
      </c>
      <c r="V6" s="15">
        <f t="shared" si="1"/>
        <v>0</v>
      </c>
      <c r="W6" s="15">
        <f t="shared" si="1"/>
        <v>0</v>
      </c>
      <c r="X6" s="15">
        <f t="shared" si="1"/>
        <v>0</v>
      </c>
      <c r="Y6" s="13"/>
      <c r="Z6" s="14" t="s">
        <v>28</v>
      </c>
      <c r="AA6" s="15">
        <f>SUM(AA7:AA34)</f>
        <v>0</v>
      </c>
      <c r="AB6" s="15">
        <f t="shared" ref="AB6:AB34" si="2">SUM(C6:M6)-SUM(P6:X6)-AA6</f>
        <v>7817</v>
      </c>
    </row>
    <row r="7" s="1" customFormat="1" ht="17.25" customHeight="1" spans="1:28">
      <c r="A7" s="13">
        <v>1030166</v>
      </c>
      <c r="B7" s="13" t="s">
        <v>29</v>
      </c>
      <c r="C7" s="15">
        <f>'[1]L08'!C39</f>
        <v>0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3">
        <v>20610</v>
      </c>
      <c r="O7" s="13" t="s">
        <v>30</v>
      </c>
      <c r="P7" s="15">
        <f>'[1]L09'!C14</f>
        <v>0</v>
      </c>
      <c r="Q7" s="15"/>
      <c r="R7" s="15"/>
      <c r="S7" s="15"/>
      <c r="T7" s="15"/>
      <c r="U7" s="15"/>
      <c r="V7" s="15"/>
      <c r="W7" s="15"/>
      <c r="X7" s="15"/>
      <c r="Y7" s="13">
        <v>1030166</v>
      </c>
      <c r="Z7" s="13" t="s">
        <v>31</v>
      </c>
      <c r="AA7" s="15"/>
      <c r="AB7" s="15">
        <f t="shared" si="2"/>
        <v>0</v>
      </c>
    </row>
    <row r="8" s="1" customFormat="1" ht="17.25" customHeight="1" spans="1:28">
      <c r="A8" s="13"/>
      <c r="B8" s="13" t="s">
        <v>32</v>
      </c>
      <c r="C8" s="15">
        <f>'[1]L08'!C14+'[1]L08'!C60</f>
        <v>0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3"/>
      <c r="O8" s="13" t="s">
        <v>33</v>
      </c>
      <c r="P8" s="15">
        <f>'[1]L09'!C29+'[1]L09'!C41+'[1]L09'!C288+'[1]L09'!C305</f>
        <v>0</v>
      </c>
      <c r="Q8" s="15"/>
      <c r="R8" s="15"/>
      <c r="S8" s="15"/>
      <c r="T8" s="15"/>
      <c r="U8" s="15"/>
      <c r="V8" s="15"/>
      <c r="W8" s="15"/>
      <c r="X8" s="15"/>
      <c r="Y8" s="13"/>
      <c r="Z8" s="13" t="s">
        <v>34</v>
      </c>
      <c r="AA8" s="15"/>
      <c r="AB8" s="15">
        <f t="shared" si="2"/>
        <v>0</v>
      </c>
    </row>
    <row r="9" s="1" customFormat="1" ht="17.25" customHeight="1" spans="1:28">
      <c r="A9" s="13">
        <v>1030121</v>
      </c>
      <c r="B9" s="13" t="s">
        <v>35</v>
      </c>
      <c r="C9" s="15">
        <f>'[1]L08'!C13</f>
        <v>0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3">
        <v>20709</v>
      </c>
      <c r="O9" s="13" t="s">
        <v>36</v>
      </c>
      <c r="P9" s="15">
        <f>'[1]L09'!C35</f>
        <v>0</v>
      </c>
      <c r="Q9" s="15"/>
      <c r="R9" s="15"/>
      <c r="S9" s="15"/>
      <c r="T9" s="15"/>
      <c r="U9" s="15"/>
      <c r="V9" s="15"/>
      <c r="W9" s="15"/>
      <c r="X9" s="15"/>
      <c r="Y9" s="13">
        <v>1030121</v>
      </c>
      <c r="Z9" s="13" t="s">
        <v>37</v>
      </c>
      <c r="AA9" s="15"/>
      <c r="AB9" s="15">
        <f t="shared" si="2"/>
        <v>0</v>
      </c>
    </row>
    <row r="10" s="1" customFormat="1" ht="17.25" customHeight="1" spans="1:28">
      <c r="A10" s="13">
        <v>1030168</v>
      </c>
      <c r="B10" s="13" t="s">
        <v>38</v>
      </c>
      <c r="C10" s="15">
        <f>'[1]L08'!C40</f>
        <v>0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3">
        <v>21160</v>
      </c>
      <c r="O10" s="13" t="s">
        <v>39</v>
      </c>
      <c r="P10" s="15">
        <f>'[1]L09'!C57</f>
        <v>0</v>
      </c>
      <c r="Q10" s="15"/>
      <c r="R10" s="15"/>
      <c r="S10" s="15"/>
      <c r="T10" s="15"/>
      <c r="U10" s="15"/>
      <c r="V10" s="15"/>
      <c r="W10" s="15"/>
      <c r="X10" s="15"/>
      <c r="Y10" s="13">
        <v>1030168</v>
      </c>
      <c r="Z10" s="13" t="s">
        <v>40</v>
      </c>
      <c r="AA10" s="15"/>
      <c r="AB10" s="15">
        <f t="shared" si="2"/>
        <v>0</v>
      </c>
    </row>
    <row r="11" s="1" customFormat="1" ht="17.25" customHeight="1" spans="1:28">
      <c r="A11" s="13">
        <v>1030175</v>
      </c>
      <c r="B11" s="13" t="s">
        <v>41</v>
      </c>
      <c r="C11" s="15">
        <f>'[1]L08'!C42</f>
        <v>0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3">
        <v>21161</v>
      </c>
      <c r="O11" s="13" t="s">
        <v>42</v>
      </c>
      <c r="P11" s="15">
        <f>'[1]L09'!C62</f>
        <v>0</v>
      </c>
      <c r="Q11" s="15"/>
      <c r="R11" s="15"/>
      <c r="S11" s="15"/>
      <c r="T11" s="15"/>
      <c r="U11" s="15"/>
      <c r="V11" s="15"/>
      <c r="W11" s="15"/>
      <c r="X11" s="15"/>
      <c r="Y11" s="13">
        <v>1030175</v>
      </c>
      <c r="Z11" s="13" t="s">
        <v>43</v>
      </c>
      <c r="AA11" s="15"/>
      <c r="AB11" s="15">
        <f t="shared" si="2"/>
        <v>0</v>
      </c>
    </row>
    <row r="12" s="1" customFormat="1" ht="17.25" customHeight="1" spans="1:28">
      <c r="A12" s="13"/>
      <c r="B12" s="13" t="s">
        <v>44</v>
      </c>
      <c r="C12" s="15">
        <v>3720</v>
      </c>
      <c r="D12" s="15"/>
      <c r="E12" s="15"/>
      <c r="F12" s="15"/>
      <c r="G12" s="15"/>
      <c r="H12" s="15">
        <v>8632</v>
      </c>
      <c r="I12" s="15"/>
      <c r="J12" s="15">
        <v>21902</v>
      </c>
      <c r="K12" s="15"/>
      <c r="L12" s="15"/>
      <c r="M12" s="15"/>
      <c r="N12" s="13"/>
      <c r="O12" s="13" t="s">
        <v>45</v>
      </c>
      <c r="P12" s="15">
        <v>9433</v>
      </c>
      <c r="Q12" s="15"/>
      <c r="R12" s="15">
        <v>440</v>
      </c>
      <c r="S12" s="15"/>
      <c r="T12" s="15">
        <v>24335</v>
      </c>
      <c r="U12" s="15"/>
      <c r="V12" s="15"/>
      <c r="W12" s="15"/>
      <c r="X12" s="15"/>
      <c r="Y12" s="13"/>
      <c r="Z12" s="13" t="s">
        <v>46</v>
      </c>
      <c r="AA12" s="15"/>
      <c r="AB12" s="15">
        <f t="shared" si="2"/>
        <v>46</v>
      </c>
    </row>
    <row r="13" s="1" customFormat="1" ht="17.25" customHeight="1" spans="1:28">
      <c r="A13" s="13"/>
      <c r="B13" s="13" t="s">
        <v>47</v>
      </c>
      <c r="C13" s="15">
        <f>'[1]L08'!C15+'[1]L08'!C17+'[1]L08'!C61-C12</f>
        <v>0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3"/>
      <c r="O13" s="13" t="s">
        <v>48</v>
      </c>
      <c r="P13" s="15">
        <f>'[1]L09'!C73+'[1]L09'!C89+'[1]L09'!C104+'[1]L09'!C108+'[1]L09'!C121+'[1]L09'!C289+'[1]L09'!C297+'[1]L09'!C299+'[1]L09'!C306+'[1]L09'!C314+'[1]L09'!C316-P12</f>
        <v>0</v>
      </c>
      <c r="Q13" s="15"/>
      <c r="R13" s="15"/>
      <c r="S13" s="15"/>
      <c r="T13" s="15"/>
      <c r="U13" s="15"/>
      <c r="V13" s="15"/>
      <c r="W13" s="15"/>
      <c r="X13" s="15"/>
      <c r="Y13" s="13"/>
      <c r="Z13" s="13" t="s">
        <v>49</v>
      </c>
      <c r="AA13" s="15"/>
      <c r="AB13" s="15">
        <f t="shared" si="2"/>
        <v>0</v>
      </c>
    </row>
    <row r="14" s="1" customFormat="1" ht="17.25" customHeight="1" spans="1:28">
      <c r="A14" s="13"/>
      <c r="B14" s="13" t="s">
        <v>50</v>
      </c>
      <c r="C14" s="15">
        <f>'[1]L08'!C16+'[1]L08'!C65</f>
        <v>0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3"/>
      <c r="O14" s="13" t="s">
        <v>51</v>
      </c>
      <c r="P14" s="15">
        <f>'[1]L09'!C93+'[1]L09'!C290+'[1]L09'!C307</f>
        <v>0</v>
      </c>
      <c r="Q14" s="15"/>
      <c r="R14" s="15"/>
      <c r="S14" s="15"/>
      <c r="T14" s="15"/>
      <c r="U14" s="15"/>
      <c r="V14" s="15"/>
      <c r="W14" s="15"/>
      <c r="X14" s="15"/>
      <c r="Y14" s="13"/>
      <c r="Z14" s="13" t="s">
        <v>52</v>
      </c>
      <c r="AA14" s="15"/>
      <c r="AB14" s="15">
        <f t="shared" si="2"/>
        <v>0</v>
      </c>
    </row>
    <row r="15" s="1" customFormat="1" ht="17.25" customHeight="1" spans="1:28">
      <c r="A15" s="13"/>
      <c r="B15" s="13" t="s">
        <v>53</v>
      </c>
      <c r="C15" s="15">
        <f>'[1]L08'!C33+'[1]L08'!C67</f>
        <v>1766</v>
      </c>
      <c r="D15" s="15"/>
      <c r="E15" s="15"/>
      <c r="F15" s="15"/>
      <c r="G15" s="15">
        <v>2021</v>
      </c>
      <c r="H15" s="15"/>
      <c r="I15" s="15"/>
      <c r="J15" s="15"/>
      <c r="K15" s="15"/>
      <c r="L15" s="15"/>
      <c r="M15" s="15"/>
      <c r="N15" s="13"/>
      <c r="O15" s="13" t="s">
        <v>54</v>
      </c>
      <c r="P15" s="15">
        <f>'[1]L09'!C94+'[1]L09'!C112+'[1]L09'!C292+'[1]L09'!C309</f>
        <v>0</v>
      </c>
      <c r="Q15" s="15"/>
      <c r="R15" s="15"/>
      <c r="S15" s="15">
        <v>3787</v>
      </c>
      <c r="T15" s="15"/>
      <c r="U15" s="15"/>
      <c r="V15" s="15"/>
      <c r="W15" s="15"/>
      <c r="X15" s="15"/>
      <c r="Y15" s="13"/>
      <c r="Z15" s="13" t="s">
        <v>55</v>
      </c>
      <c r="AA15" s="15"/>
      <c r="AB15" s="15">
        <f t="shared" si="2"/>
        <v>0</v>
      </c>
    </row>
    <row r="16" s="1" customFormat="1" ht="17.25" customHeight="1" spans="1:28">
      <c r="A16" s="13"/>
      <c r="B16" s="13" t="s">
        <v>56</v>
      </c>
      <c r="C16" s="15">
        <f>'[1]L08'!C45+'[1]L08'!C73</f>
        <v>0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3"/>
      <c r="O16" s="13" t="s">
        <v>57</v>
      </c>
      <c r="P16" s="15">
        <f>'[1]L09'!C100+'[1]L09'!C118+'[1]L09'!C296+'[1]L09'!C313</f>
        <v>0</v>
      </c>
      <c r="Q16" s="15"/>
      <c r="R16" s="15"/>
      <c r="S16" s="15"/>
      <c r="T16" s="15"/>
      <c r="U16" s="15"/>
      <c r="V16" s="15"/>
      <c r="W16" s="15"/>
      <c r="X16" s="15"/>
      <c r="Y16" s="13"/>
      <c r="Z16" s="13" t="s">
        <v>58</v>
      </c>
      <c r="AA16" s="15"/>
      <c r="AB16" s="15">
        <f t="shared" si="2"/>
        <v>0</v>
      </c>
    </row>
    <row r="17" s="1" customFormat="1" ht="17.25" customHeight="1" spans="1:28">
      <c r="A17" s="13"/>
      <c r="B17" s="13" t="s">
        <v>59</v>
      </c>
      <c r="C17" s="15">
        <f>'[1]L08'!C24+'[1]L08'!C66</f>
        <v>0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3"/>
      <c r="O17" s="13" t="s">
        <v>60</v>
      </c>
      <c r="P17" s="15">
        <f>'[1]L09'!C134+'[1]L09'!C149+'[1]L09'!C291+'[1]L09'!C308</f>
        <v>0</v>
      </c>
      <c r="Q17" s="15"/>
      <c r="R17" s="15"/>
      <c r="S17" s="15"/>
      <c r="T17" s="15"/>
      <c r="U17" s="15"/>
      <c r="V17" s="15"/>
      <c r="W17" s="15"/>
      <c r="X17" s="15"/>
      <c r="Y17" s="13"/>
      <c r="Z17" s="13" t="s">
        <v>61</v>
      </c>
      <c r="AA17" s="15"/>
      <c r="AB17" s="15">
        <f t="shared" si="2"/>
        <v>0</v>
      </c>
    </row>
    <row r="18" s="1" customFormat="1" ht="17.25" customHeight="1" spans="1:28">
      <c r="A18" s="13">
        <v>1030152</v>
      </c>
      <c r="B18" s="13" t="s">
        <v>62</v>
      </c>
      <c r="C18" s="15">
        <f>'[1]L08'!C27</f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3">
        <v>21367</v>
      </c>
      <c r="O18" s="13" t="s">
        <v>63</v>
      </c>
      <c r="P18" s="15">
        <f>'[1]L09'!C139</f>
        <v>0</v>
      </c>
      <c r="Q18" s="15"/>
      <c r="R18" s="15"/>
      <c r="S18" s="15"/>
      <c r="T18" s="15"/>
      <c r="U18" s="15"/>
      <c r="V18" s="15"/>
      <c r="W18" s="15"/>
      <c r="X18" s="15"/>
      <c r="Y18" s="13">
        <v>1030152</v>
      </c>
      <c r="Z18" s="13" t="s">
        <v>64</v>
      </c>
      <c r="AA18" s="15"/>
      <c r="AB18" s="15">
        <f t="shared" si="2"/>
        <v>0</v>
      </c>
    </row>
    <row r="19" s="1" customFormat="1" ht="17.25" customHeight="1" spans="1:28">
      <c r="A19" s="13"/>
      <c r="B19" s="13" t="s">
        <v>65</v>
      </c>
      <c r="C19" s="15">
        <f>'[1]L08'!C35+'[1]L08'!C69</f>
        <v>0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3"/>
      <c r="O19" s="13" t="s">
        <v>66</v>
      </c>
      <c r="P19" s="15">
        <f>'[1]L09'!C144+'[1]L09'!C152+'[1]L09'!C294+'[1]L09'!C311</f>
        <v>0</v>
      </c>
      <c r="Q19" s="15"/>
      <c r="R19" s="15"/>
      <c r="S19" s="15"/>
      <c r="T19" s="15"/>
      <c r="U19" s="15"/>
      <c r="V19" s="15"/>
      <c r="W19" s="15"/>
      <c r="X19" s="15"/>
      <c r="Y19" s="13"/>
      <c r="Z19" s="13" t="s">
        <v>67</v>
      </c>
      <c r="AA19" s="15"/>
      <c r="AB19" s="15">
        <f t="shared" si="2"/>
        <v>0</v>
      </c>
    </row>
    <row r="20" s="1" customFormat="1" ht="17.25" customHeight="1" spans="1:28">
      <c r="A20" s="13">
        <v>1030149</v>
      </c>
      <c r="B20" s="13" t="s">
        <v>68</v>
      </c>
      <c r="C20" s="15">
        <f>'[1]L08'!C23</f>
        <v>0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3">
        <v>21372</v>
      </c>
      <c r="O20" s="13" t="s">
        <v>69</v>
      </c>
      <c r="P20" s="15">
        <f>'[1]L09'!C157</f>
        <v>0</v>
      </c>
      <c r="Q20" s="15"/>
      <c r="R20" s="15"/>
      <c r="S20" s="15"/>
      <c r="T20" s="15"/>
      <c r="U20" s="15"/>
      <c r="V20" s="15"/>
      <c r="W20" s="15"/>
      <c r="X20" s="15"/>
      <c r="Y20" s="13">
        <v>1030149</v>
      </c>
      <c r="Z20" s="13" t="s">
        <v>70</v>
      </c>
      <c r="AA20" s="15"/>
      <c r="AB20" s="15">
        <f t="shared" si="2"/>
        <v>0</v>
      </c>
    </row>
    <row r="21" s="1" customFormat="1" ht="17.25" customHeight="1" spans="1:28">
      <c r="A21" s="13"/>
      <c r="B21" s="13" t="s">
        <v>71</v>
      </c>
      <c r="C21" s="15">
        <f>'[1]L08'!C34+'[1]L08'!C68</f>
        <v>0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3"/>
      <c r="O21" s="13" t="s">
        <v>72</v>
      </c>
      <c r="P21" s="15">
        <f>'[1]L09'!C161+'[1]L09'!C165+'[1]L09'!C293+'[1]L09'!C310</f>
        <v>0</v>
      </c>
      <c r="Q21" s="15"/>
      <c r="R21" s="15"/>
      <c r="S21" s="15"/>
      <c r="T21" s="15"/>
      <c r="U21" s="15"/>
      <c r="V21" s="15"/>
      <c r="W21" s="15"/>
      <c r="X21" s="15"/>
      <c r="Y21" s="13"/>
      <c r="Z21" s="13" t="s">
        <v>73</v>
      </c>
      <c r="AA21" s="15"/>
      <c r="AB21" s="15">
        <f t="shared" si="2"/>
        <v>0</v>
      </c>
    </row>
    <row r="22" s="1" customFormat="1" ht="17.25" customHeight="1" spans="1:28">
      <c r="A22" s="13"/>
      <c r="B22" s="13" t="s">
        <v>74</v>
      </c>
      <c r="C22" s="15">
        <f>'[1]L08'!C12+'[1]L08'!C59</f>
        <v>0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3"/>
      <c r="O22" s="13" t="s">
        <v>75</v>
      </c>
      <c r="P22" s="15">
        <f>'[1]L09'!C173+'[1]L09'!C209+'[1]L09'!C287+'[1]L09'!C304</f>
        <v>0</v>
      </c>
      <c r="Q22" s="15"/>
      <c r="R22" s="15"/>
      <c r="S22" s="15"/>
      <c r="T22" s="15"/>
      <c r="U22" s="15"/>
      <c r="V22" s="15"/>
      <c r="W22" s="15"/>
      <c r="X22" s="15"/>
      <c r="Y22" s="13"/>
      <c r="Z22" s="13" t="s">
        <v>76</v>
      </c>
      <c r="AA22" s="15"/>
      <c r="AB22" s="15">
        <f t="shared" si="2"/>
        <v>0</v>
      </c>
    </row>
    <row r="23" s="1" customFormat="1" ht="17.25" customHeight="1" spans="1:28">
      <c r="A23" s="13"/>
      <c r="B23" s="13" t="s">
        <v>77</v>
      </c>
      <c r="C23" s="15">
        <f>'[1]L08'!C38+'[1]L08'!C70</f>
        <v>0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3"/>
      <c r="O23" s="13" t="s">
        <v>78</v>
      </c>
      <c r="P23" s="15">
        <f>'[1]L09'!C178+'[1]L09'!C212+'[1]L09'!C215+'[1]L09'!C295+'[1]L09'!C298+'[1]L09'!C312+'[1]L09'!C315</f>
        <v>0</v>
      </c>
      <c r="Q23" s="15"/>
      <c r="R23" s="15"/>
      <c r="S23" s="15"/>
      <c r="T23" s="15"/>
      <c r="U23" s="15"/>
      <c r="V23" s="15"/>
      <c r="W23" s="15"/>
      <c r="X23" s="15"/>
      <c r="Y23" s="13"/>
      <c r="Z23" s="13" t="s">
        <v>79</v>
      </c>
      <c r="AA23" s="15"/>
      <c r="AB23" s="15">
        <f t="shared" si="2"/>
        <v>0</v>
      </c>
    </row>
    <row r="24" s="1" customFormat="1" ht="17.25" customHeight="1" spans="1:28">
      <c r="A24" s="13">
        <v>1030106</v>
      </c>
      <c r="B24" s="13" t="s">
        <v>80</v>
      </c>
      <c r="C24" s="15">
        <f>'[1]L08'!C10</f>
        <v>0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3">
        <v>21464</v>
      </c>
      <c r="O24" s="13" t="s">
        <v>81</v>
      </c>
      <c r="P24" s="15">
        <f>'[1]L09'!C183</f>
        <v>0</v>
      </c>
      <c r="Q24" s="15"/>
      <c r="R24" s="15"/>
      <c r="S24" s="15"/>
      <c r="T24" s="15"/>
      <c r="U24" s="15"/>
      <c r="V24" s="15"/>
      <c r="W24" s="15"/>
      <c r="X24" s="15"/>
      <c r="Y24" s="13">
        <v>1030106</v>
      </c>
      <c r="Z24" s="13" t="s">
        <v>82</v>
      </c>
      <c r="AA24" s="15"/>
      <c r="AB24" s="15">
        <f t="shared" si="2"/>
        <v>0</v>
      </c>
    </row>
    <row r="25" s="1" customFormat="1" ht="17.25" customHeight="1" spans="1:28">
      <c r="A25" s="13">
        <v>1030171</v>
      </c>
      <c r="B25" s="13" t="s">
        <v>83</v>
      </c>
      <c r="C25" s="15">
        <f>'[1]L08'!C41</f>
        <v>0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3">
        <v>21468</v>
      </c>
      <c r="O25" s="13" t="s">
        <v>84</v>
      </c>
      <c r="P25" s="15">
        <f>'[1]L09'!C192</f>
        <v>0</v>
      </c>
      <c r="Q25" s="15"/>
      <c r="R25" s="15"/>
      <c r="S25" s="15"/>
      <c r="T25" s="15"/>
      <c r="U25" s="15"/>
      <c r="V25" s="15"/>
      <c r="W25" s="15"/>
      <c r="X25" s="15"/>
      <c r="Y25" s="13">
        <v>1030171</v>
      </c>
      <c r="Z25" s="13" t="s">
        <v>85</v>
      </c>
      <c r="AA25" s="15"/>
      <c r="AB25" s="15">
        <f t="shared" si="2"/>
        <v>0</v>
      </c>
    </row>
    <row r="26" s="1" customFormat="1" ht="17.25" customHeight="1" spans="1:28">
      <c r="A26" s="13">
        <v>1030110</v>
      </c>
      <c r="B26" s="13" t="s">
        <v>86</v>
      </c>
      <c r="C26" s="15">
        <f>'[1]L08'!C11</f>
        <v>0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3">
        <v>21469</v>
      </c>
      <c r="O26" s="13" t="s">
        <v>87</v>
      </c>
      <c r="P26" s="15">
        <f>'[1]L09'!C199</f>
        <v>0</v>
      </c>
      <c r="Q26" s="15"/>
      <c r="R26" s="15"/>
      <c r="S26" s="15"/>
      <c r="T26" s="15"/>
      <c r="U26" s="15"/>
      <c r="V26" s="15"/>
      <c r="W26" s="15"/>
      <c r="X26" s="15"/>
      <c r="Y26" s="13">
        <v>1030110</v>
      </c>
      <c r="Z26" s="13" t="s">
        <v>88</v>
      </c>
      <c r="AA26" s="15"/>
      <c r="AB26" s="15">
        <f t="shared" si="2"/>
        <v>0</v>
      </c>
    </row>
    <row r="27" s="1" customFormat="1" ht="17.25" customHeight="1" spans="1:28">
      <c r="A27" s="13">
        <v>1030102</v>
      </c>
      <c r="B27" s="13" t="s">
        <v>89</v>
      </c>
      <c r="C27" s="15">
        <f>'[1]L08'!C7</f>
        <v>0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3">
        <v>21562</v>
      </c>
      <c r="O27" s="13" t="s">
        <v>90</v>
      </c>
      <c r="P27" s="15">
        <f>'[1]L09'!C223</f>
        <v>0</v>
      </c>
      <c r="Q27" s="15"/>
      <c r="R27" s="15"/>
      <c r="S27" s="15"/>
      <c r="T27" s="15"/>
      <c r="U27" s="15"/>
      <c r="V27" s="15"/>
      <c r="W27" s="15"/>
      <c r="X27" s="15"/>
      <c r="Y27" s="13">
        <v>1030102</v>
      </c>
      <c r="Z27" s="13" t="s">
        <v>91</v>
      </c>
      <c r="AA27" s="15"/>
      <c r="AB27" s="15">
        <f t="shared" si="2"/>
        <v>0</v>
      </c>
    </row>
    <row r="28" s="1" customFormat="1" ht="17.25" customHeight="1" spans="1:28">
      <c r="A28" s="13">
        <v>1030153</v>
      </c>
      <c r="B28" s="13" t="s">
        <v>92</v>
      </c>
      <c r="C28" s="15">
        <f>'[1]L08'!C28</f>
        <v>0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3">
        <v>2170402</v>
      </c>
      <c r="O28" s="13" t="s">
        <v>93</v>
      </c>
      <c r="P28" s="15">
        <f>'[1]L09'!C234</f>
        <v>0</v>
      </c>
      <c r="Q28" s="15"/>
      <c r="R28" s="15"/>
      <c r="S28" s="15"/>
      <c r="T28" s="15"/>
      <c r="U28" s="15"/>
      <c r="V28" s="15"/>
      <c r="W28" s="15"/>
      <c r="X28" s="15"/>
      <c r="Y28" s="13">
        <v>1030153</v>
      </c>
      <c r="Z28" s="13" t="s">
        <v>94</v>
      </c>
      <c r="AA28" s="15"/>
      <c r="AB28" s="15">
        <f t="shared" si="2"/>
        <v>0</v>
      </c>
    </row>
    <row r="29" s="1" customFormat="1" ht="17.25" customHeight="1" spans="1:28">
      <c r="A29" s="13">
        <v>1030154</v>
      </c>
      <c r="B29" s="13" t="s">
        <v>95</v>
      </c>
      <c r="C29" s="15">
        <f>'[1]L08'!C29</f>
        <v>0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3">
        <v>2170403</v>
      </c>
      <c r="O29" s="13" t="s">
        <v>96</v>
      </c>
      <c r="P29" s="15">
        <f>'[1]L09'!C235</f>
        <v>0</v>
      </c>
      <c r="Q29" s="15"/>
      <c r="R29" s="15"/>
      <c r="S29" s="15"/>
      <c r="T29" s="15"/>
      <c r="U29" s="15"/>
      <c r="V29" s="15"/>
      <c r="W29" s="15"/>
      <c r="X29" s="15"/>
      <c r="Y29" s="13">
        <v>1030154</v>
      </c>
      <c r="Z29" s="13" t="s">
        <v>97</v>
      </c>
      <c r="AA29" s="15"/>
      <c r="AB29" s="15">
        <f t="shared" si="2"/>
        <v>0</v>
      </c>
    </row>
    <row r="30" s="1" customFormat="1" ht="17.25" customHeight="1" spans="1:28">
      <c r="A30" s="13">
        <v>1030182</v>
      </c>
      <c r="B30" s="13" t="s">
        <v>98</v>
      </c>
      <c r="C30" s="15">
        <f>'[1]L08'!C55</f>
        <v>0</v>
      </c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3">
        <v>22006</v>
      </c>
      <c r="O30" s="13" t="s">
        <v>99</v>
      </c>
      <c r="P30" s="15">
        <f>'[1]L09'!C237</f>
        <v>0</v>
      </c>
      <c r="Q30" s="15"/>
      <c r="R30" s="15"/>
      <c r="S30" s="15"/>
      <c r="T30" s="15"/>
      <c r="U30" s="15"/>
      <c r="V30" s="15"/>
      <c r="W30" s="15"/>
      <c r="X30" s="15"/>
      <c r="Y30" s="13">
        <v>1030182</v>
      </c>
      <c r="Z30" s="13" t="s">
        <v>100</v>
      </c>
      <c r="AA30" s="15"/>
      <c r="AB30" s="15">
        <f t="shared" si="2"/>
        <v>0</v>
      </c>
    </row>
    <row r="31" s="1" customFormat="1" ht="17.25" customHeight="1" spans="1:28">
      <c r="A31" s="13">
        <v>1030180</v>
      </c>
      <c r="B31" s="13" t="s">
        <v>101</v>
      </c>
      <c r="C31" s="15">
        <f>'[1]L08'!C46</f>
        <v>0</v>
      </c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3">
        <v>22908</v>
      </c>
      <c r="O31" s="13" t="s">
        <v>102</v>
      </c>
      <c r="P31" s="15">
        <f>'[1]L09'!C258</f>
        <v>0</v>
      </c>
      <c r="Q31" s="15"/>
      <c r="R31" s="15"/>
      <c r="S31" s="15"/>
      <c r="T31" s="15"/>
      <c r="U31" s="15"/>
      <c r="V31" s="15"/>
      <c r="W31" s="15"/>
      <c r="X31" s="15"/>
      <c r="Y31" s="13">
        <v>1030180</v>
      </c>
      <c r="Z31" s="13" t="s">
        <v>103</v>
      </c>
      <c r="AA31" s="15"/>
      <c r="AB31" s="15">
        <f t="shared" si="2"/>
        <v>0</v>
      </c>
    </row>
    <row r="32" s="1" customFormat="1" ht="17.25" customHeight="1" spans="1:28">
      <c r="A32" s="13">
        <v>1030155</v>
      </c>
      <c r="B32" s="13" t="s">
        <v>104</v>
      </c>
      <c r="C32" s="15">
        <f>'[1]L08'!C30</f>
        <v>0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3">
        <v>22960</v>
      </c>
      <c r="O32" s="13" t="s">
        <v>105</v>
      </c>
      <c r="P32" s="15">
        <f>'[1]L09'!C271</f>
        <v>0</v>
      </c>
      <c r="Q32" s="15"/>
      <c r="R32" s="15"/>
      <c r="S32" s="15"/>
      <c r="T32" s="15"/>
      <c r="U32" s="15"/>
      <c r="V32" s="15"/>
      <c r="W32" s="15"/>
      <c r="X32" s="15"/>
      <c r="Y32" s="13">
        <v>1030155</v>
      </c>
      <c r="Z32" s="13" t="s">
        <v>106</v>
      </c>
      <c r="AA32" s="15"/>
      <c r="AB32" s="15">
        <f t="shared" si="2"/>
        <v>0</v>
      </c>
    </row>
    <row r="33" s="1" customFormat="1" ht="17.25" customHeight="1" spans="1:28">
      <c r="A33" s="13"/>
      <c r="B33" s="13" t="s">
        <v>107</v>
      </c>
      <c r="C33" s="15">
        <f>'[1]L08'!C56</f>
        <v>0</v>
      </c>
      <c r="D33" s="15">
        <v>9465</v>
      </c>
      <c r="E33" s="15"/>
      <c r="F33" s="15"/>
      <c r="G33" s="15"/>
      <c r="H33" s="15"/>
      <c r="I33" s="15"/>
      <c r="J33" s="15"/>
      <c r="K33" s="15"/>
      <c r="L33" s="15"/>
      <c r="M33" s="15"/>
      <c r="N33" s="13"/>
      <c r="O33" s="13" t="s">
        <v>108</v>
      </c>
      <c r="P33" s="15">
        <f>'[1]L09'!C7+'[1]L09'!C21+'[1]L09'!C45+'[1]L09'!C50+'[1]L09'!C67+'[1]L09'!C130+'[1]L09'!C168+'[1]L09'!C216+'[1]L09'!C227+'[1]L09'!C241+'[1]L09'!C245+'[1]L09'!C249+'[1]L09'!C269+'[1]L09'!C283</f>
        <v>1694</v>
      </c>
      <c r="Q33" s="15"/>
      <c r="R33" s="15"/>
      <c r="S33" s="15"/>
      <c r="T33" s="15"/>
      <c r="U33" s="15"/>
      <c r="V33" s="15"/>
      <c r="W33" s="15"/>
      <c r="X33" s="15"/>
      <c r="Y33" s="13"/>
      <c r="Z33" s="13" t="s">
        <v>109</v>
      </c>
      <c r="AA33" s="15"/>
      <c r="AB33" s="15">
        <f t="shared" si="2"/>
        <v>7771</v>
      </c>
    </row>
    <row r="34" s="1" customFormat="1" ht="17.25" customHeight="1" spans="1:28">
      <c r="A34" s="13"/>
      <c r="B34" s="13" t="s">
        <v>110</v>
      </c>
      <c r="C34" s="15">
        <f>'[1]L08'!C54+'[1]L08'!C57+'[1]L08'!C74</f>
        <v>0</v>
      </c>
      <c r="D34" s="15"/>
      <c r="E34" s="15"/>
      <c r="F34" s="15"/>
      <c r="G34" s="15"/>
      <c r="H34" s="15">
        <v>3949</v>
      </c>
      <c r="I34" s="15"/>
      <c r="J34" s="15">
        <v>102739</v>
      </c>
      <c r="K34" s="15"/>
      <c r="L34" s="15"/>
      <c r="M34" s="15"/>
      <c r="N34" s="13"/>
      <c r="O34" s="13" t="s">
        <v>111</v>
      </c>
      <c r="P34" s="15">
        <f>'[1]L09'!C254+'[1]L09'!C267+'[1]L09'!C300+'[1]L09'!C301+'[1]L09'!C317+'[1]L09'!C318+'[1]L09'!C319</f>
        <v>96721</v>
      </c>
      <c r="Q34" s="15"/>
      <c r="R34" s="15"/>
      <c r="S34" s="15"/>
      <c r="T34" s="15">
        <v>9967</v>
      </c>
      <c r="U34" s="15"/>
      <c r="V34" s="15"/>
      <c r="W34" s="15"/>
      <c r="X34" s="15"/>
      <c r="Y34" s="13"/>
      <c r="Z34" s="13" t="s">
        <v>112</v>
      </c>
      <c r="AA34" s="15"/>
      <c r="AB34" s="15">
        <f t="shared" si="2"/>
        <v>0</v>
      </c>
    </row>
    <row r="35" s="1" customFormat="1" ht="17.25" customHeight="1" spans="1:28">
      <c r="A35" s="16"/>
      <c r="B35" s="13" t="s">
        <v>113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13" t="s">
        <v>114</v>
      </c>
      <c r="P35" s="15">
        <f>'[1]L09'!C319</f>
        <v>0</v>
      </c>
      <c r="Q35" s="15"/>
      <c r="R35" s="15"/>
      <c r="S35" s="15"/>
      <c r="T35" s="15"/>
      <c r="U35" s="15"/>
      <c r="V35" s="15"/>
      <c r="W35" s="15"/>
      <c r="X35" s="15"/>
      <c r="Y35" s="16"/>
      <c r="Z35" s="13" t="s">
        <v>115</v>
      </c>
      <c r="AA35" s="15"/>
      <c r="AB35" s="15"/>
    </row>
  </sheetData>
  <mergeCells count="31">
    <mergeCell ref="A1:AB1"/>
    <mergeCell ref="A2:AB2"/>
    <mergeCell ref="A3:AB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</mergeCells>
  <dataValidations count="1">
    <dataValidation type="decimal" operator="between" allowBlank="1" showInputMessage="1" showErrorMessage="1" sqref="E35 G35 L35:M35 P35:S35 V35:X35 AB35 C6:M34 P6:X34 AA6:AB34">
      <formula1>-99999999999999</formula1>
      <formula2>99999999999999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2025-12-23T08:45:14Z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EBD703A1E2F94CAE9631356336725CBC_12</vt:lpwstr>
  </property>
  <property fmtid="{D5CDD505-2E9C-101B-9397-08002B2CF9AE}" pid="4" name="CalculationRule">
    <vt:i4>0</vt:i4>
  </property>
</Properties>
</file>